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9675" windowHeight="9525"/>
  </bookViews>
  <sheets>
    <sheet name="工作表1" sheetId="1" r:id="rId1"/>
    <sheet name="工作表2" sheetId="2" r:id="rId2"/>
    <sheet name="工作表3" sheetId="3" r:id="rId3"/>
  </sheets>
  <calcPr calcId="145621"/>
  <pivotCaches>
    <pivotCache cacheId="10" r:id="rId4"/>
  </pivotCaches>
</workbook>
</file>

<file path=xl/calcChain.xml><?xml version="1.0" encoding="utf-8"?>
<calcChain xmlns="http://schemas.openxmlformats.org/spreadsheetml/2006/main">
  <c r="AI3" i="1" l="1"/>
  <c r="AI4" i="1"/>
  <c r="AI5" i="1"/>
  <c r="AI2" i="1"/>
  <c r="AG3" i="1" l="1"/>
  <c r="AG4" i="1"/>
  <c r="AG5" i="1"/>
  <c r="AG2" i="1"/>
  <c r="AF2" i="1"/>
  <c r="AF3" i="1"/>
  <c r="AF4" i="1"/>
  <c r="AF5" i="1"/>
  <c r="AH5" i="1" l="1"/>
  <c r="AH2" i="1"/>
  <c r="AH4" i="1"/>
  <c r="AH3" i="1"/>
</calcChain>
</file>

<file path=xl/sharedStrings.xml><?xml version="1.0" encoding="utf-8"?>
<sst xmlns="http://schemas.openxmlformats.org/spreadsheetml/2006/main" count="211" uniqueCount="121">
  <si>
    <t>時間戳記</t>
  </si>
  <si>
    <t>電子郵件地址</t>
  </si>
  <si>
    <t>報名規範(合約)</t>
  </si>
  <si>
    <t>泳渡切結書</t>
  </si>
  <si>
    <t>個資切結同意</t>
  </si>
  <si>
    <t>報名項目</t>
  </si>
  <si>
    <t>報名結構</t>
  </si>
  <si>
    <t>單位名稱</t>
  </si>
  <si>
    <t>報名代表</t>
  </si>
  <si>
    <t>代表性別</t>
  </si>
  <si>
    <t>代表行動電話</t>
  </si>
  <si>
    <t>代表連絡市話</t>
  </si>
  <si>
    <t>報名人數</t>
  </si>
  <si>
    <t>上車地點</t>
  </si>
  <si>
    <t>預計付款方式</t>
  </si>
  <si>
    <t>預計匯款帳號</t>
  </si>
  <si>
    <t>緊急聯絡人</t>
  </si>
  <si>
    <t>緊急聯絡電話</t>
  </si>
  <si>
    <t>其他交辦事項</t>
  </si>
  <si>
    <t>2019/6/3 上午 7:07:27</t>
  </si>
  <si>
    <t>marktour.line@gmail.com</t>
  </si>
  <si>
    <t>同意簽署2019日月潭泳渡(挑戰泳渡組)套裝一日遊費用說明及報名規範(合約)</t>
  </si>
  <si>
    <t>同意簽署泳渡切結書</t>
  </si>
  <si>
    <t>同意個資切結</t>
  </si>
  <si>
    <t>2019/08/31日月潭泳渡(挑戰泳渡組)套裝一日遊暨觀光巴士行程</t>
  </si>
  <si>
    <t>親友結伴</t>
  </si>
  <si>
    <t>萬客隆旅行社</t>
  </si>
  <si>
    <t>林奇義</t>
  </si>
  <si>
    <t>帥哥</t>
  </si>
  <si>
    <t>0935-733071</t>
  </si>
  <si>
    <t>(02)2621-6262</t>
  </si>
  <si>
    <t>4人</t>
  </si>
  <si>
    <t>台北車站</t>
  </si>
  <si>
    <t>郵局ATM轉帳</t>
  </si>
  <si>
    <t>鄰奇五</t>
  </si>
  <si>
    <t>0935-783314</t>
  </si>
  <si>
    <t>無</t>
  </si>
  <si>
    <t>林奇異</t>
  </si>
  <si>
    <t>男</t>
  </si>
  <si>
    <t>觀光巴士不泳渡者</t>
  </si>
  <si>
    <t>H123456789</t>
  </si>
  <si>
    <t>行銷企劃</t>
  </si>
  <si>
    <t>M</t>
  </si>
  <si>
    <t>葷</t>
  </si>
  <si>
    <t>需租借(每條費用650元，終點繳回退300元押金)</t>
  </si>
  <si>
    <t>林奇二</t>
  </si>
  <si>
    <t>女</t>
  </si>
  <si>
    <t>台灣人士21-65歲</t>
  </si>
  <si>
    <t>H223456789</t>
  </si>
  <si>
    <t>(03)368-8899</t>
  </si>
  <si>
    <t>XL</t>
  </si>
  <si>
    <t>素</t>
  </si>
  <si>
    <t>需代購(每條費用650元)</t>
  </si>
  <si>
    <t>林奇三</t>
  </si>
  <si>
    <t>外籍人士21-65歲</t>
  </si>
  <si>
    <t>H223455782</t>
  </si>
  <si>
    <t>0935-733041</t>
  </si>
  <si>
    <t>S</t>
  </si>
  <si>
    <t>林奇四</t>
  </si>
  <si>
    <t>H224578213</t>
  </si>
  <si>
    <t>2L</t>
  </si>
  <si>
    <t>參加者姓名</t>
  </si>
  <si>
    <t>性別</t>
  </si>
  <si>
    <t>身分別</t>
  </si>
  <si>
    <t>身分證字號</t>
  </si>
  <si>
    <t>生日</t>
  </si>
  <si>
    <t>服務(就學)單位</t>
  </si>
  <si>
    <t>職稱</t>
  </si>
  <si>
    <t>電話(市話)</t>
  </si>
  <si>
    <t>電話(行動)</t>
  </si>
  <si>
    <t>紀念衫尺寸</t>
  </si>
  <si>
    <t>便當</t>
  </si>
  <si>
    <t>魚雷浮標</t>
  </si>
  <si>
    <t>每人費用</t>
  </si>
  <si>
    <t>總應付費用</t>
  </si>
  <si>
    <t>付款日期</t>
  </si>
  <si>
    <t>付款金額</t>
  </si>
  <si>
    <t>金額是否吻合</t>
  </si>
  <si>
    <t>個別紀錄</t>
  </si>
  <si>
    <t>手動更正</t>
  </si>
  <si>
    <t>自備</t>
  </si>
  <si>
    <t>不需要</t>
  </si>
  <si>
    <t>資料整理</t>
  </si>
  <si>
    <t>資料匯入</t>
  </si>
  <si>
    <t>個款匯入</t>
  </si>
  <si>
    <t>總款匯入</t>
  </si>
  <si>
    <t>旅客請款</t>
  </si>
  <si>
    <t>收到款項</t>
  </si>
  <si>
    <t>收款回覆</t>
  </si>
  <si>
    <t>入房數檔</t>
  </si>
  <si>
    <t>手續完成</t>
  </si>
  <si>
    <t>非代表</t>
  </si>
  <si>
    <t>取消報名</t>
  </si>
  <si>
    <t>泳渡費用</t>
    <phoneticPr fontId="2" type="noConversion"/>
  </si>
  <si>
    <t>台灣人士21-65歲</t>
    <phoneticPr fontId="2" type="noConversion"/>
  </si>
  <si>
    <t>台灣人士13-20歲</t>
    <phoneticPr fontId="2" type="noConversion"/>
  </si>
  <si>
    <t>外籍人士21-65歲</t>
    <phoneticPr fontId="2" type="noConversion"/>
  </si>
  <si>
    <t>外籍人士13-20歲</t>
    <phoneticPr fontId="2" type="noConversion"/>
  </si>
  <si>
    <t>列標籤</t>
  </si>
  <si>
    <t>(空白)</t>
  </si>
  <si>
    <t>總計</t>
  </si>
  <si>
    <t>加總 - 每人費用</t>
  </si>
  <si>
    <t>公司團體</t>
  </si>
  <si>
    <t>郵局臨櫃存款</t>
  </si>
  <si>
    <t>銀行ATM轉帳</t>
  </si>
  <si>
    <t>銀行臨櫃轉帳</t>
  </si>
  <si>
    <t>美女</t>
    <phoneticPr fontId="2" type="noConversion"/>
  </si>
  <si>
    <t>台北車站</t>
    <phoneticPr fontId="2" type="noConversion"/>
  </si>
  <si>
    <t>南崁交流道</t>
    <phoneticPr fontId="2" type="noConversion"/>
  </si>
  <si>
    <t>新竹交流道</t>
    <phoneticPr fontId="2" type="noConversion"/>
  </si>
  <si>
    <t>台中交流道</t>
    <phoneticPr fontId="2" type="noConversion"/>
  </si>
  <si>
    <t>台南交流道</t>
    <phoneticPr fontId="2" type="noConversion"/>
  </si>
  <si>
    <t>高雄交流道</t>
    <phoneticPr fontId="2" type="noConversion"/>
  </si>
  <si>
    <t>S</t>
    <phoneticPr fontId="2" type="noConversion"/>
  </si>
  <si>
    <t>M</t>
    <phoneticPr fontId="2" type="noConversion"/>
  </si>
  <si>
    <t>L</t>
    <phoneticPr fontId="2" type="noConversion"/>
  </si>
  <si>
    <t>XL</t>
    <phoneticPr fontId="2" type="noConversion"/>
  </si>
  <si>
    <t>2XL</t>
    <phoneticPr fontId="2" type="noConversion"/>
  </si>
  <si>
    <t>3XL</t>
    <phoneticPr fontId="2" type="noConversion"/>
  </si>
  <si>
    <t>葷</t>
    <phoneticPr fontId="2" type="noConversion"/>
  </si>
  <si>
    <t>素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</si>
</sst>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2"/>
      <color theme="1"/>
      <name val="新細明體"/>
      <family val="2"/>
      <charset val="136"/>
      <scheme val="minor"/>
    </font>
    <font>
      <sz val="10"/>
      <color theme="1"/>
      <name val="Arial"/>
      <family val="2"/>
    </font>
    <font>
      <sz val="9"/>
      <name val="新細明體"/>
      <family val="2"/>
      <charset val="136"/>
      <scheme val="minor"/>
    </font>
    <font>
      <sz val="10"/>
      <color theme="1"/>
      <name val="細明體"/>
      <family val="3"/>
      <charset val="136"/>
    </font>
    <font>
      <sz val="12"/>
      <color theme="1"/>
      <name val="微軟正黑體"/>
      <family val="2"/>
      <charset val="136"/>
    </font>
    <font>
      <sz val="10"/>
      <color theme="1"/>
      <name val="微軟正黑體"/>
      <family val="2"/>
      <charset val="136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right" wrapText="1"/>
    </xf>
    <xf numFmtId="14" fontId="1" fillId="0" borderId="1" xfId="0" applyNumberFormat="1" applyFont="1" applyBorder="1" applyAlignment="1">
      <alignment horizontal="right" wrapText="1"/>
    </xf>
    <xf numFmtId="0" fontId="1" fillId="0" borderId="1" xfId="0" applyFont="1" applyBorder="1">
      <alignment vertical="center"/>
    </xf>
    <xf numFmtId="0" fontId="3" fillId="0" borderId="1" xfId="0" applyFont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0" fillId="0" borderId="0" xfId="0">
      <alignment vertical="center"/>
    </xf>
    <xf numFmtId="0" fontId="1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0" fillId="0" borderId="0" xfId="0" applyNumberForma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left" vertical="center" indent="1"/>
    </xf>
    <xf numFmtId="0" fontId="5" fillId="0" borderId="1" xfId="0" applyFont="1" applyBorder="1" applyAlignment="1">
      <alignment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17972</xdr:colOff>
      <xdr:row>7</xdr:row>
      <xdr:rowOff>89857</xdr:rowOff>
    </xdr:from>
    <xdr:to>
      <xdr:col>3</xdr:col>
      <xdr:colOff>567626</xdr:colOff>
      <xdr:row>41</xdr:row>
      <xdr:rowOff>122419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2" y="1599480"/>
          <a:ext cx="8762720" cy="7365014"/>
        </a:xfrm>
        <a:prstGeom prst="rect">
          <a:avLst/>
        </a:prstGeom>
      </xdr:spPr>
    </xdr:pic>
    <xdr:clientData/>
  </xdr:twoCellAnchor>
  <xdr:twoCellAnchor editAs="oneCell">
    <xdr:from>
      <xdr:col>2</xdr:col>
      <xdr:colOff>4798741</xdr:colOff>
      <xdr:row>44</xdr:row>
      <xdr:rowOff>157511</xdr:rowOff>
    </xdr:from>
    <xdr:to>
      <xdr:col>5</xdr:col>
      <xdr:colOff>3744505</xdr:colOff>
      <xdr:row>51</xdr:row>
      <xdr:rowOff>59677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7339" y="9415346"/>
          <a:ext cx="6949087" cy="1365764"/>
        </a:xfrm>
        <a:prstGeom prst="rect">
          <a:avLst/>
        </a:prstGeom>
      </xdr:spPr>
    </xdr:pic>
    <xdr:clientData/>
  </xdr:twoCellAnchor>
  <xdr:twoCellAnchor editAs="oneCell">
    <xdr:from>
      <xdr:col>2</xdr:col>
      <xdr:colOff>4753197</xdr:colOff>
      <xdr:row>10</xdr:row>
      <xdr:rowOff>117641</xdr:rowOff>
    </xdr:from>
    <xdr:to>
      <xdr:col>5</xdr:col>
      <xdr:colOff>3661425</xdr:colOff>
      <xdr:row>25</xdr:row>
      <xdr:rowOff>162599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1795" y="2266574"/>
          <a:ext cx="6911551" cy="3181238"/>
        </a:xfrm>
        <a:prstGeom prst="rect">
          <a:avLst/>
        </a:prstGeom>
      </xdr:spPr>
    </xdr:pic>
    <xdr:clientData/>
  </xdr:twoCellAnchor>
  <xdr:twoCellAnchor editAs="oneCell">
    <xdr:from>
      <xdr:col>2</xdr:col>
      <xdr:colOff>4800314</xdr:colOff>
      <xdr:row>26</xdr:row>
      <xdr:rowOff>54772</xdr:rowOff>
    </xdr:from>
    <xdr:to>
      <xdr:col>5</xdr:col>
      <xdr:colOff>3699582</xdr:colOff>
      <xdr:row>37</xdr:row>
      <xdr:rowOff>130210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8912" y="5549071"/>
          <a:ext cx="6902591" cy="2375377"/>
        </a:xfrm>
        <a:prstGeom prst="rect">
          <a:avLst/>
        </a:prstGeom>
      </xdr:spPr>
    </xdr:pic>
    <xdr:clientData/>
  </xdr:twoCellAnchor>
  <xdr:twoCellAnchor editAs="oneCell">
    <xdr:from>
      <xdr:col>5</xdr:col>
      <xdr:colOff>3769644</xdr:colOff>
      <xdr:row>18</xdr:row>
      <xdr:rowOff>201819</xdr:rowOff>
    </xdr:from>
    <xdr:to>
      <xdr:col>13</xdr:col>
      <xdr:colOff>556885</xdr:colOff>
      <xdr:row>39</xdr:row>
      <xdr:rowOff>70863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1565" y="4023435"/>
          <a:ext cx="6904649" cy="4259837"/>
        </a:xfrm>
        <a:prstGeom prst="rect">
          <a:avLst/>
        </a:prstGeom>
      </xdr:spPr>
    </xdr:pic>
    <xdr:clientData/>
  </xdr:twoCellAnchor>
  <xdr:twoCellAnchor editAs="oneCell">
    <xdr:from>
      <xdr:col>0</xdr:col>
      <xdr:colOff>418118</xdr:colOff>
      <xdr:row>40</xdr:row>
      <xdr:rowOff>193534</xdr:rowOff>
    </xdr:from>
    <xdr:to>
      <xdr:col>2</xdr:col>
      <xdr:colOff>4766396</xdr:colOff>
      <xdr:row>79</xdr:row>
      <xdr:rowOff>102265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18" y="8615028"/>
          <a:ext cx="7716876" cy="8063060"/>
        </a:xfrm>
        <a:prstGeom prst="rect">
          <a:avLst/>
        </a:prstGeom>
      </xdr:spPr>
    </xdr:pic>
    <xdr:clientData/>
  </xdr:twoCellAnchor>
  <xdr:twoCellAnchor editAs="oneCell">
    <xdr:from>
      <xdr:col>2</xdr:col>
      <xdr:colOff>4737280</xdr:colOff>
      <xdr:row>38</xdr:row>
      <xdr:rowOff>39397</xdr:rowOff>
    </xdr:from>
    <xdr:to>
      <xdr:col>5</xdr:col>
      <xdr:colOff>4040548</xdr:colOff>
      <xdr:row>43</xdr:row>
      <xdr:rowOff>85880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878" y="8042720"/>
          <a:ext cx="7306591" cy="1091910"/>
        </a:xfrm>
        <a:prstGeom prst="rect">
          <a:avLst/>
        </a:prstGeom>
      </xdr:spPr>
    </xdr:pic>
    <xdr:clientData/>
  </xdr:twoCellAnchor>
  <xdr:twoCellAnchor editAs="oneCell">
    <xdr:from>
      <xdr:col>5</xdr:col>
      <xdr:colOff>3664803</xdr:colOff>
      <xdr:row>10</xdr:row>
      <xdr:rowOff>181705</xdr:rowOff>
    </xdr:from>
    <xdr:to>
      <xdr:col>13</xdr:col>
      <xdr:colOff>201019</xdr:colOff>
      <xdr:row>20</xdr:row>
      <xdr:rowOff>39538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6724" y="2330638"/>
          <a:ext cx="6653624" cy="194868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n06121" refreshedDate="43619.664178009261" createdVersion="4" refreshedVersion="4" minRefreshableVersion="3" recordCount="5">
  <cacheSource type="worksheet">
    <worksheetSource ref="A1:AN1048576" sheet="工作表1"/>
  </cacheSource>
  <cacheFields count="40">
    <cacheField name="時間戳記" numFmtId="0">
      <sharedItems containsBlank="1"/>
    </cacheField>
    <cacheField name="電子郵件地址" numFmtId="0">
      <sharedItems containsBlank="1"/>
    </cacheField>
    <cacheField name="報名規範(合約)" numFmtId="0">
      <sharedItems containsBlank="1"/>
    </cacheField>
    <cacheField name="泳渡切結書" numFmtId="0">
      <sharedItems containsBlank="1"/>
    </cacheField>
    <cacheField name="個資切結同意" numFmtId="0">
      <sharedItems containsBlank="1"/>
    </cacheField>
    <cacheField name="報名項目" numFmtId="0">
      <sharedItems containsBlank="1"/>
    </cacheField>
    <cacheField name="報名結構" numFmtId="0">
      <sharedItems containsBlank="1"/>
    </cacheField>
    <cacheField name="單位名稱" numFmtId="0">
      <sharedItems containsBlank="1"/>
    </cacheField>
    <cacheField name="報名代表" numFmtId="0">
      <sharedItems containsBlank="1" count="2">
        <s v="林奇義"/>
        <m/>
      </sharedItems>
    </cacheField>
    <cacheField name="代表性別" numFmtId="0">
      <sharedItems containsBlank="1"/>
    </cacheField>
    <cacheField name="代表行動電話" numFmtId="0">
      <sharedItems containsBlank="1"/>
    </cacheField>
    <cacheField name="代表連絡市話" numFmtId="0">
      <sharedItems containsBlank="1"/>
    </cacheField>
    <cacheField name="報名人數" numFmtId="0">
      <sharedItems containsBlank="1"/>
    </cacheField>
    <cacheField name="上車地點" numFmtId="0">
      <sharedItems containsBlank="1"/>
    </cacheField>
    <cacheField name="預計付款方式" numFmtId="0">
      <sharedItems containsBlank="1"/>
    </cacheField>
    <cacheField name="預計匯款帳號" numFmtId="0">
      <sharedItems containsString="0" containsBlank="1" containsNumber="1" containsInteger="1" minValue="12345" maxValue="12345"/>
    </cacheField>
    <cacheField name="緊急聯絡人" numFmtId="0">
      <sharedItems containsBlank="1"/>
    </cacheField>
    <cacheField name="緊急聯絡電話" numFmtId="0">
      <sharedItems containsBlank="1"/>
    </cacheField>
    <cacheField name="其他交辦事項" numFmtId="0">
      <sharedItems containsBlank="1"/>
    </cacheField>
    <cacheField name="參加者姓名" numFmtId="0">
      <sharedItems containsBlank="1"/>
    </cacheField>
    <cacheField name="性別" numFmtId="0">
      <sharedItems containsBlank="1"/>
    </cacheField>
    <cacheField name="身分別" numFmtId="0">
      <sharedItems containsBlank="1"/>
    </cacheField>
    <cacheField name="身分證字號" numFmtId="0">
      <sharedItems containsBlank="1"/>
    </cacheField>
    <cacheField name="生日" numFmtId="0">
      <sharedItems containsNonDate="0" containsDate="1" containsString="0" containsBlank="1" minDate="1994-02-24T00:00:00" maxDate="1994-02-25T00:00:00"/>
    </cacheField>
    <cacheField name="服務(就學)單位" numFmtId="0">
      <sharedItems containsBlank="1"/>
    </cacheField>
    <cacheField name="職稱" numFmtId="0">
      <sharedItems containsBlank="1"/>
    </cacheField>
    <cacheField name="電話(市話)" numFmtId="0">
      <sharedItems containsBlank="1"/>
    </cacheField>
    <cacheField name="電話(行動)" numFmtId="0">
      <sharedItems containsBlank="1"/>
    </cacheField>
    <cacheField name="紀念衫尺寸" numFmtId="0">
      <sharedItems containsBlank="1"/>
    </cacheField>
    <cacheField name="便當" numFmtId="0">
      <sharedItems containsBlank="1"/>
    </cacheField>
    <cacheField name="魚雷浮標" numFmtId="0">
      <sharedItems containsBlank="1"/>
    </cacheField>
    <cacheField name="泳渡費用" numFmtId="0">
      <sharedItems containsString="0" containsBlank="1" containsNumber="1" containsInteger="1" minValue="1300" maxValue="2650"/>
    </cacheField>
    <cacheField name="魚雷浮標2" numFmtId="0">
      <sharedItems containsString="0" containsBlank="1" containsNumber="1" containsInteger="1" minValue="650" maxValue="650"/>
    </cacheField>
    <cacheField name="每人費用" numFmtId="0">
      <sharedItems containsString="0" containsBlank="1" containsNumber="1" containsInteger="1" minValue="1950" maxValue="3300"/>
    </cacheField>
    <cacheField name="總應付費用" numFmtId="0">
      <sharedItems containsNonDate="0" containsString="0" containsBlank="1"/>
    </cacheField>
    <cacheField name="付款日期" numFmtId="0">
      <sharedItems containsNonDate="0" containsString="0" containsBlank="1"/>
    </cacheField>
    <cacheField name="付款金額" numFmtId="0">
      <sharedItems containsNonDate="0" containsString="0" containsBlank="1"/>
    </cacheField>
    <cacheField name="金額是否吻合" numFmtId="0">
      <sharedItems containsNonDate="0" containsString="0" containsBlank="1"/>
    </cacheField>
    <cacheField name="個別紀錄" numFmtId="0">
      <sharedItems containsNonDate="0" containsString="0" containsBlank="1"/>
    </cacheField>
    <cacheField name="手動更正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">
  <r>
    <s v="2019/6/3 上午 7:07:27"/>
    <s v="marktour.line@gmail.com"/>
    <s v="同意簽署2019日月潭泳渡(挑戰泳渡組)套裝一日遊費用說明及報名規範(合約)"/>
    <s v="同意簽署泳渡切結書"/>
    <s v="同意個資切結"/>
    <s v="2019/08/31日月潭泳渡(挑戰泳渡組)套裝一日遊暨觀光巴士行程"/>
    <s v="親友結伴"/>
    <s v="萬客隆旅行社"/>
    <x v="0"/>
    <s v="帥哥"/>
    <s v="0935-733071"/>
    <s v="(02)2621-6262"/>
    <s v="4人"/>
    <s v="台北車站"/>
    <s v="郵局ATM轉帳"/>
    <n v="12345"/>
    <s v="鄰奇五"/>
    <s v="0935-783314"/>
    <s v="無"/>
    <s v="林奇異"/>
    <s v="男"/>
    <s v="觀光巴士不泳渡者"/>
    <s v="H123456789"/>
    <d v="1994-02-24T00:00:00"/>
    <s v="萬客隆旅行社"/>
    <s v="行銷企劃"/>
    <s v="(02)2621-6262"/>
    <s v="0935-733071"/>
    <s v="M"/>
    <s v="葷"/>
    <s v="需租借(每條費用650元，終點繳回退300元押金)"/>
    <n v="1300"/>
    <n v="650"/>
    <n v="1950"/>
    <m/>
    <m/>
    <m/>
    <m/>
    <m/>
    <m/>
  </r>
  <r>
    <s v="2019/6/3 上午 7:07:27"/>
    <s v="marktour.line@gmail.com"/>
    <s v="同意簽署2019日月潭泳渡(挑戰泳渡組)套裝一日遊費用說明及報名規範(合約)"/>
    <s v="同意簽署泳渡切結書"/>
    <s v="同意個資切結"/>
    <s v="2019/08/31日月潭泳渡(挑戰泳渡組)套裝一日遊暨觀光巴士行程"/>
    <s v="親友結伴"/>
    <s v="萬客隆旅行社"/>
    <x v="0"/>
    <s v="帥哥"/>
    <s v="0935-733071"/>
    <s v="(02)2621-6262"/>
    <s v="4人"/>
    <s v="台北車站"/>
    <s v="郵局ATM轉帳"/>
    <n v="12345"/>
    <s v="鄰奇五"/>
    <s v="0935-783314"/>
    <s v="無"/>
    <s v="林奇二"/>
    <s v="女"/>
    <s v="台灣人士21-65歲"/>
    <s v="H223456789"/>
    <d v="1994-02-24T00:00:00"/>
    <s v="萬客隆旅行社"/>
    <s v="行銷企劃"/>
    <s v="(03)368-8899"/>
    <s v="0935-733071"/>
    <s v="XL"/>
    <s v="素"/>
    <s v="需代購(每條費用650元)"/>
    <n v="2300"/>
    <n v="650"/>
    <n v="2950"/>
    <m/>
    <m/>
    <m/>
    <m/>
    <m/>
    <m/>
  </r>
  <r>
    <s v="2019/6/3 上午 7:07:27"/>
    <s v="marktour.line@gmail.com"/>
    <s v="同意簽署2019日月潭泳渡(挑戰泳渡組)套裝一日遊費用說明及報名規範(合約)"/>
    <s v="同意簽署泳渡切結書"/>
    <s v="同意個資切結"/>
    <s v="2019/08/31日月潭泳渡(挑戰泳渡組)套裝一日遊暨觀光巴士行程"/>
    <s v="親友結伴"/>
    <s v="萬客隆旅行社"/>
    <x v="0"/>
    <s v="帥哥"/>
    <s v="0935-733071"/>
    <s v="(02)2621-6262"/>
    <s v="4人"/>
    <s v="台北車站"/>
    <s v="郵局ATM轉帳"/>
    <n v="12345"/>
    <s v="鄰奇五"/>
    <s v="0935-783314"/>
    <s v="無"/>
    <s v="林奇三"/>
    <s v="女"/>
    <s v="外籍人士21-65歲"/>
    <s v="H223455782"/>
    <d v="1994-02-24T00:00:00"/>
    <s v="萬客隆旅行社"/>
    <s v="行銷企劃"/>
    <s v="(02)2621-6262"/>
    <s v="0935-733041"/>
    <s v="S"/>
    <s v="葷"/>
    <s v="需代購(每條費用650元)"/>
    <n v="2650"/>
    <n v="650"/>
    <n v="3300"/>
    <m/>
    <m/>
    <m/>
    <m/>
    <m/>
    <m/>
  </r>
  <r>
    <s v="2019/6/3 上午 7:07:27"/>
    <s v="marktour.line@gmail.com"/>
    <s v="同意簽署2019日月潭泳渡(挑戰泳渡組)套裝一日遊費用說明及報名規範(合約)"/>
    <s v="同意簽署泳渡切結書"/>
    <s v="同意個資切結"/>
    <s v="2019/08/31日月潭泳渡(挑戰泳渡組)套裝一日遊暨觀光巴士行程"/>
    <s v="親友結伴"/>
    <s v="萬客隆旅行社"/>
    <x v="0"/>
    <s v="帥哥"/>
    <s v="0935-733071"/>
    <s v="(02)2621-6262"/>
    <s v="4人"/>
    <s v="台北車站"/>
    <s v="郵局ATM轉帳"/>
    <n v="12345"/>
    <s v="鄰奇五"/>
    <s v="0935-783314"/>
    <s v="無"/>
    <s v="林奇四"/>
    <s v="男"/>
    <s v="台灣人士21-65歲"/>
    <s v="H224578213"/>
    <d v="1994-02-24T00:00:00"/>
    <s v="萬客隆旅行社"/>
    <s v="行銷企劃"/>
    <s v="(02)2621-6262"/>
    <s v="0935-733071"/>
    <s v="2L"/>
    <s v="葷"/>
    <s v="需租借(每條費用650元，終點繳回退300元押金)"/>
    <n v="2300"/>
    <n v="650"/>
    <n v="2950"/>
    <m/>
    <m/>
    <m/>
    <m/>
    <m/>
    <m/>
  </r>
  <r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樞紐分析表2" cacheId="10" applyNumberFormats="0" applyBorderFormats="0" applyFontFormats="0" applyPatternFormats="0" applyAlignmentFormats="0" applyWidthHeightFormats="1" dataCaption="數值" updatedVersion="4" minRefreshableVersion="3" useAutoFormatting="1" itemPrintTitles="1" createdVersion="4" indent="0" outline="1" outlineData="1" multipleFieldFilters="0">
  <location ref="A1:B4" firstHeaderRow="1" firstDataRow="1" firstDataCol="1"/>
  <pivotFields count="40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3">
    <i>
      <x/>
    </i>
    <i>
      <x v="1"/>
    </i>
    <i t="grand">
      <x/>
    </i>
  </rowItems>
  <colItems count="1">
    <i/>
  </colItems>
  <dataFields count="1">
    <dataField name="加總 - 每人費用" fld="33" baseField="8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tabSelected="1" zoomScale="53" zoomScaleNormal="53" workbookViewId="0">
      <selection activeCell="N9" sqref="N9"/>
    </sheetView>
  </sheetViews>
  <sheetFormatPr defaultRowHeight="16.5" x14ac:dyDescent="0.25"/>
  <cols>
    <col min="1" max="1" width="23.5" customWidth="1"/>
    <col min="2" max="2" width="20.75" customWidth="1"/>
    <col min="3" max="3" width="63.5" customWidth="1"/>
    <col min="4" max="5" width="20.75" customWidth="1"/>
    <col min="6" max="6" width="55.25" customWidth="1"/>
    <col min="8" max="8" width="14.125" customWidth="1"/>
    <col min="11" max="12" width="13.75" customWidth="1"/>
    <col min="15" max="15" width="16.5" customWidth="1"/>
    <col min="16" max="16" width="13.625" customWidth="1"/>
    <col min="17" max="17" width="12" customWidth="1"/>
    <col min="18" max="18" width="14.5" customWidth="1"/>
    <col min="19" max="19" width="14.625" customWidth="1"/>
    <col min="20" max="20" width="11.875" customWidth="1"/>
    <col min="22" max="22" width="19.875" customWidth="1"/>
    <col min="23" max="23" width="11.375" customWidth="1"/>
    <col min="25" max="25" width="14.75" customWidth="1"/>
    <col min="27" max="27" width="13.75" customWidth="1"/>
    <col min="28" max="29" width="11.625" customWidth="1"/>
    <col min="31" max="31" width="44.75" customWidth="1"/>
    <col min="35" max="35" width="14.625" customWidth="1"/>
    <col min="38" max="38" width="11.75" customWidth="1"/>
  </cols>
  <sheetData>
    <row r="1" spans="1:40" ht="17.2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61</v>
      </c>
      <c r="U1" s="1" t="s">
        <v>62</v>
      </c>
      <c r="V1" s="1" t="s">
        <v>63</v>
      </c>
      <c r="W1" s="1" t="s">
        <v>64</v>
      </c>
      <c r="X1" s="1" t="s">
        <v>65</v>
      </c>
      <c r="Y1" s="1" t="s">
        <v>66</v>
      </c>
      <c r="Z1" s="1" t="s">
        <v>67</v>
      </c>
      <c r="AA1" s="1" t="s">
        <v>68</v>
      </c>
      <c r="AB1" s="1" t="s">
        <v>69</v>
      </c>
      <c r="AC1" s="1" t="s">
        <v>70</v>
      </c>
      <c r="AD1" s="1" t="s">
        <v>71</v>
      </c>
      <c r="AE1" s="1" t="s">
        <v>72</v>
      </c>
      <c r="AF1" s="5" t="s">
        <v>93</v>
      </c>
      <c r="AG1" s="5" t="s">
        <v>72</v>
      </c>
      <c r="AH1" s="5" t="s">
        <v>73</v>
      </c>
      <c r="AI1" s="5" t="s">
        <v>74</v>
      </c>
      <c r="AJ1" s="5" t="s">
        <v>75</v>
      </c>
      <c r="AK1" s="6" t="s">
        <v>76</v>
      </c>
      <c r="AL1" s="7" t="s">
        <v>77</v>
      </c>
      <c r="AM1" s="6" t="s">
        <v>78</v>
      </c>
      <c r="AN1" s="6" t="s">
        <v>79</v>
      </c>
    </row>
    <row r="2" spans="1:40" ht="17.25" thickBot="1" x14ac:dyDescent="0.3">
      <c r="A2" s="2" t="s">
        <v>19</v>
      </c>
      <c r="B2" s="1" t="s">
        <v>20</v>
      </c>
      <c r="C2" s="1" t="s">
        <v>21</v>
      </c>
      <c r="D2" s="1" t="s">
        <v>22</v>
      </c>
      <c r="E2" s="1" t="s">
        <v>23</v>
      </c>
      <c r="F2" s="1" t="s">
        <v>24</v>
      </c>
      <c r="G2" s="1" t="s">
        <v>25</v>
      </c>
      <c r="H2" s="1" t="s">
        <v>26</v>
      </c>
      <c r="I2" s="1" t="s">
        <v>27</v>
      </c>
      <c r="J2" s="1" t="s">
        <v>28</v>
      </c>
      <c r="K2" s="1" t="s">
        <v>29</v>
      </c>
      <c r="L2" s="1" t="s">
        <v>30</v>
      </c>
      <c r="M2" s="1" t="s">
        <v>31</v>
      </c>
      <c r="N2" s="1" t="s">
        <v>32</v>
      </c>
      <c r="O2" s="1" t="s">
        <v>33</v>
      </c>
      <c r="P2" s="2">
        <v>12345</v>
      </c>
      <c r="Q2" s="1" t="s">
        <v>34</v>
      </c>
      <c r="R2" s="1" t="s">
        <v>35</v>
      </c>
      <c r="S2" s="1" t="s">
        <v>36</v>
      </c>
      <c r="T2" s="1" t="s">
        <v>37</v>
      </c>
      <c r="U2" s="1" t="s">
        <v>38</v>
      </c>
      <c r="V2" s="1" t="s">
        <v>39</v>
      </c>
      <c r="W2" s="1" t="s">
        <v>40</v>
      </c>
      <c r="X2" s="3">
        <v>34389</v>
      </c>
      <c r="Y2" s="1" t="s">
        <v>26</v>
      </c>
      <c r="Z2" s="1" t="s">
        <v>41</v>
      </c>
      <c r="AA2" s="1" t="s">
        <v>30</v>
      </c>
      <c r="AB2" s="1" t="s">
        <v>29</v>
      </c>
      <c r="AC2" s="1" t="s">
        <v>42</v>
      </c>
      <c r="AD2" s="1" t="s">
        <v>43</v>
      </c>
      <c r="AE2" s="1" t="s">
        <v>44</v>
      </c>
      <c r="AF2" s="10">
        <f>VLOOKUP($V:$V,工作表2!$A:$B,2,FALSE)</f>
        <v>1300</v>
      </c>
      <c r="AG2" s="10">
        <f>VLOOKUP($AE:$AE,工作表2!$A:$B,2,FALSE)</f>
        <v>650</v>
      </c>
      <c r="AH2" s="1">
        <f>SUM(AF2+AG2)</f>
        <v>1950</v>
      </c>
      <c r="AI2" s="1">
        <f>SUM($AH$2:$AH$150)</f>
        <v>11150</v>
      </c>
      <c r="AJ2" s="1"/>
      <c r="AK2" s="1"/>
      <c r="AM2" t="s">
        <v>86</v>
      </c>
    </row>
    <row r="3" spans="1:40" ht="17.25" thickBot="1" x14ac:dyDescent="0.3">
      <c r="A3" s="2" t="s">
        <v>19</v>
      </c>
      <c r="B3" s="1" t="s">
        <v>20</v>
      </c>
      <c r="C3" s="1" t="s">
        <v>21</v>
      </c>
      <c r="D3" s="1" t="s">
        <v>22</v>
      </c>
      <c r="E3" s="1" t="s">
        <v>23</v>
      </c>
      <c r="F3" s="1" t="s">
        <v>24</v>
      </c>
      <c r="G3" s="1" t="s">
        <v>25</v>
      </c>
      <c r="H3" s="1" t="s">
        <v>26</v>
      </c>
      <c r="I3" s="1" t="s">
        <v>27</v>
      </c>
      <c r="J3" s="1" t="s">
        <v>28</v>
      </c>
      <c r="K3" s="1" t="s">
        <v>29</v>
      </c>
      <c r="L3" s="1" t="s">
        <v>30</v>
      </c>
      <c r="M3" s="1" t="s">
        <v>31</v>
      </c>
      <c r="N3" s="1" t="s">
        <v>32</v>
      </c>
      <c r="O3" s="1" t="s">
        <v>33</v>
      </c>
      <c r="P3" s="2">
        <v>12345</v>
      </c>
      <c r="Q3" s="1" t="s">
        <v>34</v>
      </c>
      <c r="R3" s="1" t="s">
        <v>35</v>
      </c>
      <c r="S3" s="1" t="s">
        <v>36</v>
      </c>
      <c r="T3" s="1" t="s">
        <v>45</v>
      </c>
      <c r="U3" s="1" t="s">
        <v>46</v>
      </c>
      <c r="V3" s="1" t="s">
        <v>47</v>
      </c>
      <c r="W3" s="1" t="s">
        <v>48</v>
      </c>
      <c r="X3" s="3">
        <v>34389</v>
      </c>
      <c r="Y3" s="1" t="s">
        <v>26</v>
      </c>
      <c r="Z3" s="1" t="s">
        <v>41</v>
      </c>
      <c r="AA3" s="1" t="s">
        <v>49</v>
      </c>
      <c r="AB3" s="1" t="s">
        <v>29</v>
      </c>
      <c r="AC3" s="1" t="s">
        <v>50</v>
      </c>
      <c r="AD3" s="1" t="s">
        <v>51</v>
      </c>
      <c r="AE3" s="1" t="s">
        <v>52</v>
      </c>
      <c r="AF3" s="10">
        <f>VLOOKUP($V:$V,工作表2!$A:$B,2,FALSE)</f>
        <v>2300</v>
      </c>
      <c r="AG3" s="10">
        <f>VLOOKUP($AE:$AE,工作表2!$A:$B,2,FALSE)</f>
        <v>650</v>
      </c>
      <c r="AH3" s="9">
        <f t="shared" ref="AH3:AH5" si="0">SUM(AF3+AG3)</f>
        <v>2950</v>
      </c>
      <c r="AI3" s="9">
        <f t="shared" ref="AI3:AI5" si="1">SUM($AH$2:$AH$150)</f>
        <v>11150</v>
      </c>
      <c r="AJ3" s="9"/>
      <c r="AK3" s="9"/>
      <c r="AL3" s="8"/>
      <c r="AM3" t="s">
        <v>91</v>
      </c>
    </row>
    <row r="4" spans="1:40" ht="17.25" thickBot="1" x14ac:dyDescent="0.3">
      <c r="A4" s="2" t="s">
        <v>19</v>
      </c>
      <c r="B4" s="1" t="s">
        <v>20</v>
      </c>
      <c r="C4" s="1" t="s">
        <v>21</v>
      </c>
      <c r="D4" s="1" t="s">
        <v>22</v>
      </c>
      <c r="E4" s="1" t="s">
        <v>23</v>
      </c>
      <c r="F4" s="1" t="s">
        <v>24</v>
      </c>
      <c r="G4" s="1" t="s">
        <v>25</v>
      </c>
      <c r="H4" s="1" t="s">
        <v>26</v>
      </c>
      <c r="I4" s="1" t="s">
        <v>27</v>
      </c>
      <c r="J4" s="1" t="s">
        <v>28</v>
      </c>
      <c r="K4" s="1" t="s">
        <v>29</v>
      </c>
      <c r="L4" s="1" t="s">
        <v>30</v>
      </c>
      <c r="M4" s="1" t="s">
        <v>31</v>
      </c>
      <c r="N4" s="1" t="s">
        <v>32</v>
      </c>
      <c r="O4" s="1" t="s">
        <v>33</v>
      </c>
      <c r="P4" s="2">
        <v>12345</v>
      </c>
      <c r="Q4" s="1" t="s">
        <v>34</v>
      </c>
      <c r="R4" s="1" t="s">
        <v>35</v>
      </c>
      <c r="S4" s="1" t="s">
        <v>36</v>
      </c>
      <c r="T4" s="1" t="s">
        <v>53</v>
      </c>
      <c r="U4" s="1" t="s">
        <v>46</v>
      </c>
      <c r="V4" s="1" t="s">
        <v>54</v>
      </c>
      <c r="W4" s="1" t="s">
        <v>55</v>
      </c>
      <c r="X4" s="3">
        <v>34389</v>
      </c>
      <c r="Y4" s="1" t="s">
        <v>26</v>
      </c>
      <c r="Z4" s="1" t="s">
        <v>41</v>
      </c>
      <c r="AA4" s="1" t="s">
        <v>30</v>
      </c>
      <c r="AB4" s="1" t="s">
        <v>56</v>
      </c>
      <c r="AC4" s="1" t="s">
        <v>57</v>
      </c>
      <c r="AD4" s="1" t="s">
        <v>43</v>
      </c>
      <c r="AE4" s="1" t="s">
        <v>52</v>
      </c>
      <c r="AF4" s="10">
        <f>VLOOKUP($V:$V,工作表2!$A:$B,2,FALSE)</f>
        <v>2650</v>
      </c>
      <c r="AG4" s="10">
        <f>VLOOKUP($AE:$AE,工作表2!$A:$B,2,FALSE)</f>
        <v>650</v>
      </c>
      <c r="AH4" s="9">
        <f t="shared" si="0"/>
        <v>3300</v>
      </c>
      <c r="AI4" s="9">
        <f t="shared" si="1"/>
        <v>11150</v>
      </c>
      <c r="AJ4" s="9"/>
      <c r="AK4" s="9"/>
      <c r="AL4" s="8"/>
      <c r="AM4" t="s">
        <v>91</v>
      </c>
    </row>
    <row r="5" spans="1:40" ht="17.25" thickBot="1" x14ac:dyDescent="0.3">
      <c r="A5" s="2" t="s">
        <v>19</v>
      </c>
      <c r="B5" s="1" t="s">
        <v>20</v>
      </c>
      <c r="C5" s="1" t="s">
        <v>21</v>
      </c>
      <c r="D5" s="1" t="s">
        <v>22</v>
      </c>
      <c r="E5" s="1" t="s">
        <v>23</v>
      </c>
      <c r="F5" s="1" t="s">
        <v>24</v>
      </c>
      <c r="G5" s="1" t="s">
        <v>25</v>
      </c>
      <c r="H5" s="1" t="s">
        <v>26</v>
      </c>
      <c r="I5" s="1" t="s">
        <v>27</v>
      </c>
      <c r="J5" s="1" t="s">
        <v>28</v>
      </c>
      <c r="K5" s="1" t="s">
        <v>29</v>
      </c>
      <c r="L5" s="1" t="s">
        <v>30</v>
      </c>
      <c r="M5" s="1" t="s">
        <v>31</v>
      </c>
      <c r="N5" s="1" t="s">
        <v>32</v>
      </c>
      <c r="O5" s="1" t="s">
        <v>33</v>
      </c>
      <c r="P5" s="2">
        <v>12345</v>
      </c>
      <c r="Q5" s="1" t="s">
        <v>34</v>
      </c>
      <c r="R5" s="1" t="s">
        <v>35</v>
      </c>
      <c r="S5" s="1" t="s">
        <v>36</v>
      </c>
      <c r="T5" s="1" t="s">
        <v>58</v>
      </c>
      <c r="U5" s="1" t="s">
        <v>38</v>
      </c>
      <c r="V5" s="1" t="s">
        <v>47</v>
      </c>
      <c r="W5" s="1" t="s">
        <v>59</v>
      </c>
      <c r="X5" s="3">
        <v>34389</v>
      </c>
      <c r="Y5" s="1" t="s">
        <v>26</v>
      </c>
      <c r="Z5" s="1" t="s">
        <v>41</v>
      </c>
      <c r="AA5" s="1" t="s">
        <v>30</v>
      </c>
      <c r="AB5" s="1" t="s">
        <v>29</v>
      </c>
      <c r="AC5" s="1" t="s">
        <v>60</v>
      </c>
      <c r="AD5" s="1" t="s">
        <v>43</v>
      </c>
      <c r="AE5" s="4" t="s">
        <v>44</v>
      </c>
      <c r="AF5" s="10">
        <f>VLOOKUP($V:$V,工作表2!$A:$B,2,FALSE)</f>
        <v>2300</v>
      </c>
      <c r="AG5" s="10">
        <f>VLOOKUP($AE:$AE,工作表2!$A:$B,2,FALSE)</f>
        <v>650</v>
      </c>
      <c r="AH5" s="9">
        <f t="shared" si="0"/>
        <v>2950</v>
      </c>
      <c r="AI5" s="9">
        <f t="shared" si="1"/>
        <v>11150</v>
      </c>
      <c r="AJ5" s="9"/>
      <c r="AK5" s="9"/>
      <c r="AL5" s="8"/>
      <c r="AM5" t="s">
        <v>91</v>
      </c>
    </row>
  </sheetData>
  <phoneticPr fontId="2" type="noConversion"/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工作表2!$A$14:$A$24</xm:f>
          </x14:formula1>
          <xm:sqref>AM1:AM1048576</xm:sqref>
        </x14:dataValidation>
        <x14:dataValidation type="list" allowBlank="1" showInputMessage="1" showErrorMessage="1">
          <x14:formula1>
            <xm:f>工作表2!$A$27</xm:f>
          </x14:formula1>
          <xm:sqref>C1:C1048576</xm:sqref>
        </x14:dataValidation>
        <x14:dataValidation type="list" allowBlank="1" showInputMessage="1" showErrorMessage="1">
          <x14:formula1>
            <xm:f>工作表2!$A$28</xm:f>
          </x14:formula1>
          <xm:sqref>D1:D1048576</xm:sqref>
        </x14:dataValidation>
        <x14:dataValidation type="list" allowBlank="1" showInputMessage="1" showErrorMessage="1">
          <x14:formula1>
            <xm:f>工作表2!$A$29</xm:f>
          </x14:formula1>
          <xm:sqref>E1:E1048576</xm:sqref>
        </x14:dataValidation>
        <x14:dataValidation type="list" allowBlank="1" showInputMessage="1" showErrorMessage="1">
          <x14:formula1>
            <xm:f>工作表2!$A$30</xm:f>
          </x14:formula1>
          <xm:sqref>F1:F1048576</xm:sqref>
        </x14:dataValidation>
        <x14:dataValidation type="list" allowBlank="1" showInputMessage="1" showErrorMessage="1">
          <x14:formula1>
            <xm:f>工作表2!$A$31:$A$32</xm:f>
          </x14:formula1>
          <xm:sqref>G1:G1048576</xm:sqref>
        </x14:dataValidation>
        <x14:dataValidation type="list" allowBlank="1" showInputMessage="1" showErrorMessage="1">
          <x14:formula1>
            <xm:f>工作表2!$A$37:$A$38</xm:f>
          </x14:formula1>
          <xm:sqref>J1:J1048576</xm:sqref>
        </x14:dataValidation>
        <x14:dataValidation type="list" allowBlank="1" showInputMessage="1" showErrorMessage="1">
          <x14:formula1>
            <xm:f>工作表2!$A$39:$A$44</xm:f>
          </x14:formula1>
          <xm:sqref>N1:N1048576</xm:sqref>
        </x14:dataValidation>
        <x14:dataValidation type="list" allowBlank="1" showInputMessage="1" showErrorMessage="1">
          <x14:formula1>
            <xm:f>工作表2!$A$33:$A$36</xm:f>
          </x14:formula1>
          <xm:sqref>O1:O1048576</xm:sqref>
        </x14:dataValidation>
        <x14:dataValidation type="list" allowBlank="1" showInputMessage="1" showErrorMessage="1">
          <x14:formula1>
            <xm:f>工作表2!$A$1:$A$5</xm:f>
          </x14:formula1>
          <xm:sqref>V1:V1048576</xm:sqref>
        </x14:dataValidation>
        <x14:dataValidation type="list" allowBlank="1" showInputMessage="1" showErrorMessage="1">
          <x14:formula1>
            <xm:f>工作表2!$A$47:$A$52</xm:f>
          </x14:formula1>
          <xm:sqref>AC1:AC1048576</xm:sqref>
        </x14:dataValidation>
        <x14:dataValidation type="list" allowBlank="1" showInputMessage="1" showErrorMessage="1">
          <x14:formula1>
            <xm:f>工作表2!$A$54:$A$55</xm:f>
          </x14:formula1>
          <xm:sqref>AD1:AD1048576</xm:sqref>
        </x14:dataValidation>
        <x14:dataValidation type="list" allowBlank="1" showInputMessage="1" showErrorMessage="1">
          <x14:formula1>
            <xm:f>工作表2!$A$6:$A$9</xm:f>
          </x14:formula1>
          <xm:sqref>AE1:AE1048576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5"/>
  <sheetViews>
    <sheetView workbookViewId="0">
      <selection activeCell="A56" sqref="A56"/>
    </sheetView>
  </sheetViews>
  <sheetFormatPr defaultRowHeight="16.5" x14ac:dyDescent="0.25"/>
  <cols>
    <col min="1" max="1" width="24.75" style="14" customWidth="1"/>
    <col min="2" max="2" width="9" style="14"/>
  </cols>
  <sheetData>
    <row r="1" spans="1:2" x14ac:dyDescent="0.25">
      <c r="A1" s="14" t="s">
        <v>39</v>
      </c>
      <c r="B1" s="14">
        <v>1300</v>
      </c>
    </row>
    <row r="2" spans="1:2" x14ac:dyDescent="0.25">
      <c r="A2" s="14" t="s">
        <v>94</v>
      </c>
      <c r="B2" s="14">
        <v>2300</v>
      </c>
    </row>
    <row r="3" spans="1:2" x14ac:dyDescent="0.25">
      <c r="A3" s="14" t="s">
        <v>95</v>
      </c>
      <c r="B3" s="14">
        <v>2300</v>
      </c>
    </row>
    <row r="4" spans="1:2" x14ac:dyDescent="0.25">
      <c r="A4" s="14" t="s">
        <v>96</v>
      </c>
      <c r="B4" s="14">
        <v>2650</v>
      </c>
    </row>
    <row r="5" spans="1:2" x14ac:dyDescent="0.25">
      <c r="A5" s="14" t="s">
        <v>97</v>
      </c>
      <c r="B5" s="14">
        <v>2650</v>
      </c>
    </row>
    <row r="6" spans="1:2" x14ac:dyDescent="0.25">
      <c r="A6" s="14" t="s">
        <v>52</v>
      </c>
      <c r="B6" s="14">
        <v>650</v>
      </c>
    </row>
    <row r="7" spans="1:2" x14ac:dyDescent="0.25">
      <c r="A7" s="14" t="s">
        <v>44</v>
      </c>
      <c r="B7" s="14">
        <v>650</v>
      </c>
    </row>
    <row r="8" spans="1:2" x14ac:dyDescent="0.25">
      <c r="A8" s="14" t="s">
        <v>80</v>
      </c>
      <c r="B8" s="14">
        <v>0</v>
      </c>
    </row>
    <row r="9" spans="1:2" x14ac:dyDescent="0.25">
      <c r="A9" s="14" t="s">
        <v>81</v>
      </c>
      <c r="B9" s="14">
        <v>0</v>
      </c>
    </row>
    <row r="14" spans="1:2" x14ac:dyDescent="0.25">
      <c r="A14" s="15" t="s">
        <v>82</v>
      </c>
    </row>
    <row r="15" spans="1:2" x14ac:dyDescent="0.25">
      <c r="A15" s="15" t="s">
        <v>83</v>
      </c>
    </row>
    <row r="16" spans="1:2" x14ac:dyDescent="0.25">
      <c r="A16" s="15" t="s">
        <v>84</v>
      </c>
    </row>
    <row r="17" spans="1:1" x14ac:dyDescent="0.25">
      <c r="A17" s="15" t="s">
        <v>85</v>
      </c>
    </row>
    <row r="18" spans="1:1" x14ac:dyDescent="0.25">
      <c r="A18" s="15" t="s">
        <v>86</v>
      </c>
    </row>
    <row r="19" spans="1:1" x14ac:dyDescent="0.25">
      <c r="A19" s="15" t="s">
        <v>87</v>
      </c>
    </row>
    <row r="20" spans="1:1" x14ac:dyDescent="0.25">
      <c r="A20" s="15" t="s">
        <v>88</v>
      </c>
    </row>
    <row r="21" spans="1:1" x14ac:dyDescent="0.25">
      <c r="A21" s="15" t="s">
        <v>89</v>
      </c>
    </row>
    <row r="22" spans="1:1" x14ac:dyDescent="0.25">
      <c r="A22" s="15" t="s">
        <v>90</v>
      </c>
    </row>
    <row r="23" spans="1:1" x14ac:dyDescent="0.25">
      <c r="A23" s="15" t="s">
        <v>91</v>
      </c>
    </row>
    <row r="24" spans="1:1" x14ac:dyDescent="0.25">
      <c r="A24" s="15" t="s">
        <v>92</v>
      </c>
    </row>
    <row r="26" spans="1:1" ht="17.25" thickBot="1" x14ac:dyDescent="0.3"/>
    <row r="27" spans="1:1" ht="41.25" thickBot="1" x14ac:dyDescent="0.3">
      <c r="A27" s="16" t="s">
        <v>21</v>
      </c>
    </row>
    <row r="28" spans="1:1" ht="17.25" thickBot="1" x14ac:dyDescent="0.3">
      <c r="A28" s="16" t="s">
        <v>22</v>
      </c>
    </row>
    <row r="29" spans="1:1" ht="17.25" thickBot="1" x14ac:dyDescent="0.3">
      <c r="A29" s="16" t="s">
        <v>23</v>
      </c>
    </row>
    <row r="30" spans="1:1" ht="27.75" thickBot="1" x14ac:dyDescent="0.3">
      <c r="A30" s="16" t="s">
        <v>24</v>
      </c>
    </row>
    <row r="31" spans="1:1" ht="17.25" thickBot="1" x14ac:dyDescent="0.3">
      <c r="A31" s="16" t="s">
        <v>25</v>
      </c>
    </row>
    <row r="32" spans="1:1" x14ac:dyDescent="0.25">
      <c r="A32" s="14" t="s">
        <v>102</v>
      </c>
    </row>
    <row r="33" spans="1:1" x14ac:dyDescent="0.25">
      <c r="A33" s="14" t="s">
        <v>33</v>
      </c>
    </row>
    <row r="34" spans="1:1" x14ac:dyDescent="0.25">
      <c r="A34" s="14" t="s">
        <v>103</v>
      </c>
    </row>
    <row r="35" spans="1:1" x14ac:dyDescent="0.25">
      <c r="A35" s="14" t="s">
        <v>104</v>
      </c>
    </row>
    <row r="36" spans="1:1" ht="17.25" thickBot="1" x14ac:dyDescent="0.3">
      <c r="A36" s="14" t="s">
        <v>105</v>
      </c>
    </row>
    <row r="37" spans="1:1" ht="17.25" thickBot="1" x14ac:dyDescent="0.25">
      <c r="A37" s="9" t="s">
        <v>28</v>
      </c>
    </row>
    <row r="38" spans="1:1" x14ac:dyDescent="0.25">
      <c r="A38" s="14" t="s">
        <v>106</v>
      </c>
    </row>
    <row r="39" spans="1:1" x14ac:dyDescent="0.25">
      <c r="A39" s="14" t="s">
        <v>107</v>
      </c>
    </row>
    <row r="40" spans="1:1" x14ac:dyDescent="0.25">
      <c r="A40" s="14" t="s">
        <v>108</v>
      </c>
    </row>
    <row r="41" spans="1:1" x14ac:dyDescent="0.25">
      <c r="A41" s="14" t="s">
        <v>109</v>
      </c>
    </row>
    <row r="42" spans="1:1" x14ac:dyDescent="0.25">
      <c r="A42" s="14" t="s">
        <v>110</v>
      </c>
    </row>
    <row r="43" spans="1:1" x14ac:dyDescent="0.25">
      <c r="A43" s="14" t="s">
        <v>111</v>
      </c>
    </row>
    <row r="44" spans="1:1" x14ac:dyDescent="0.25">
      <c r="A44" s="14" t="s">
        <v>112</v>
      </c>
    </row>
    <row r="47" spans="1:1" x14ac:dyDescent="0.25">
      <c r="A47" s="14" t="s">
        <v>113</v>
      </c>
    </row>
    <row r="48" spans="1:1" x14ac:dyDescent="0.25">
      <c r="A48" s="14" t="s">
        <v>114</v>
      </c>
    </row>
    <row r="49" spans="1:1" x14ac:dyDescent="0.25">
      <c r="A49" s="14" t="s">
        <v>115</v>
      </c>
    </row>
    <row r="50" spans="1:1" x14ac:dyDescent="0.25">
      <c r="A50" s="14" t="s">
        <v>116</v>
      </c>
    </row>
    <row r="51" spans="1:1" x14ac:dyDescent="0.25">
      <c r="A51" s="14" t="s">
        <v>117</v>
      </c>
    </row>
    <row r="52" spans="1:1" x14ac:dyDescent="0.25">
      <c r="A52" s="14" t="s">
        <v>118</v>
      </c>
    </row>
    <row r="54" spans="1:1" x14ac:dyDescent="0.25">
      <c r="A54" s="14" t="s">
        <v>119</v>
      </c>
    </row>
    <row r="55" spans="1:1" x14ac:dyDescent="0.25">
      <c r="A55" s="14" t="s">
        <v>120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C6" sqref="C6"/>
    </sheetView>
  </sheetViews>
  <sheetFormatPr defaultRowHeight="16.5" x14ac:dyDescent="0.25"/>
  <cols>
    <col min="1" max="1" width="9.5" bestFit="1" customWidth="1"/>
    <col min="2" max="2" width="8.75" customWidth="1"/>
    <col min="4" max="4" width="10.125" customWidth="1"/>
    <col min="5" max="5" width="17.125" customWidth="1"/>
  </cols>
  <sheetData>
    <row r="1" spans="1:2" x14ac:dyDescent="0.25">
      <c r="A1" s="11" t="s">
        <v>98</v>
      </c>
      <c r="B1" t="s">
        <v>101</v>
      </c>
    </row>
    <row r="2" spans="1:2" x14ac:dyDescent="0.25">
      <c r="A2" s="12" t="s">
        <v>27</v>
      </c>
      <c r="B2" s="13">
        <v>11150</v>
      </c>
    </row>
    <row r="3" spans="1:2" x14ac:dyDescent="0.25">
      <c r="A3" s="12" t="s">
        <v>99</v>
      </c>
      <c r="B3" s="13"/>
    </row>
    <row r="4" spans="1:2" x14ac:dyDescent="0.25">
      <c r="A4" s="12" t="s">
        <v>100</v>
      </c>
      <c r="B4" s="13">
        <v>11150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工作表1</vt:lpstr>
      <vt:lpstr>工作表2</vt:lpstr>
      <vt:lpstr>工作表3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yn06121</dc:creator>
  <cp:lastModifiedBy>yn06121</cp:lastModifiedBy>
  <dcterms:created xsi:type="dcterms:W3CDTF">2019-06-03T07:09:22Z</dcterms:created>
  <dcterms:modified xsi:type="dcterms:W3CDTF">2019-06-05T06:10:30Z</dcterms:modified>
</cp:coreProperties>
</file>